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<sst xmlns="http://schemas.openxmlformats.org/spreadsheetml/2006/main" count="45" uniqueCount="45">
  <si>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</si>
  <si>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</si>
  <si>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</si>
  <si>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</si>
  <si>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</si>
  <si>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</si>
  <si>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</si>
  <si>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</si>
  <si>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</si>
  <si>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</si>
  <si>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</si>
  <si>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</si>
  <si>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</si>
  <si>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คงเหลือ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</si>
  <si>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</si>
  <si>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</si>
  <si>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</si>
  <si>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</si>
  <si>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</si>
  <si>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</si>
  <si>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</si>
  <si>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</si>
  <si>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</si>
  <si>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</si>
  <si>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</si>
  <si>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</si>
  <si>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</si>
  <si>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</si>
  <si>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</si>
  <si>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</si>
  <si>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</si>
  <si>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</si>
  <si>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</si>
  <si>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</si>
  <si>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</si>
  <si>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</si>
  <si>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</si>
  <si>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</si>
  <si>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</si>
  <si>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</si>
  <si>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</si>
  <si>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</si>
  <si>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</si>
  <si>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</si>
  <si>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  มีนาคม 2561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</si>
</sst>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5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42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42" applyFont="1" applyAlignment="1" applyProtection="1">
      <alignment/>
      <protection locked="0"/>
    </xf>
    <xf numFmtId="43" fontId="2" fillId="0" borderId="12" xfId="42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42" applyFont="1" applyBorder="1" applyAlignment="1">
      <alignment horizontal="center" vertical="center"/>
    </xf>
    <xf numFmtId="43" fontId="4" fillId="33" borderId="14" xfId="0" applyNumberFormat="1" applyFont="1" applyFill="1" applyBorder="1" applyAlignment="1" applyProtection="1">
      <alignment/>
      <protection locked="0"/>
    </xf>
    <xf numFmtId="43" fontId="4" fillId="33" borderId="15" xfId="0" applyNumberFormat="1" applyFont="1" applyFill="1" applyBorder="1" applyAlignment="1" applyProtection="1">
      <alignment/>
      <protection locked="0"/>
    </xf>
    <xf numFmtId="43" fontId="5" fillId="0" borderId="15" xfId="0" applyNumberFormat="1" applyFont="1" applyBorder="1" applyAlignment="1" applyProtection="1">
      <alignment/>
      <protection locked="0"/>
    </xf>
    <xf numFmtId="43" fontId="3" fillId="0" borderId="15" xfId="0" applyNumberFormat="1" applyFont="1" applyBorder="1" applyAlignment="1" applyProtection="1">
      <alignment/>
      <protection locked="0"/>
    </xf>
    <xf numFmtId="43" fontId="4" fillId="0" borderId="16" xfId="0" applyNumberFormat="1" applyFont="1" applyBorder="1" applyAlignment="1" applyProtection="1">
      <alignment/>
      <protection locked="0"/>
    </xf>
    <xf numFmtId="43" fontId="5" fillId="0" borderId="17" xfId="0" applyNumberFormat="1" applyFont="1" applyBorder="1" applyAlignment="1" applyProtection="1">
      <alignment/>
      <protection locked="0"/>
    </xf>
    <xf numFmtId="43" fontId="4" fillId="0" borderId="15" xfId="0" applyNumberFormat="1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 horizontal="center" vertical="center"/>
      <protection locked="0"/>
    </xf>
    <xf numFmtId="43" fontId="2" fillId="0" borderId="11" xfId="42" applyFont="1" applyBorder="1" applyAlignment="1">
      <alignment horizontal="center" vertical="center"/>
    </xf>
    <xf numFmtId="43" fontId="2" fillId="0" borderId="12" xfId="42" applyFont="1" applyBorder="1" applyAlignment="1">
      <alignment horizontal="center" vertical="center"/>
    </xf>
    <xf numFmtId="43" fontId="3" fillId="0" borderId="10" xfId="42" applyFont="1" applyBorder="1" applyAlignment="1" applyProtection="1">
      <alignment horizontal="left"/>
      <protection locked="0"/>
    </xf>
    <xf numFmtId="43" fontId="3" fillId="0" borderId="10" xfId="42" applyFont="1" applyBorder="1" applyAlignment="1" applyProtection="1">
      <alignment horizontal="center"/>
      <protection locked="0"/>
    </xf>
    <xf numFmtId="43" fontId="2" fillId="0" borderId="10" xfId="42" applyFont="1" applyFill="1" applyBorder="1" applyAlignment="1" applyProtection="1">
      <alignment/>
      <protection locked="0"/>
    </xf>
    <xf numFmtId="43" fontId="0" fillId="0" borderId="10" xfId="42" applyFont="1" applyBorder="1" applyAlignment="1">
      <alignment/>
    </xf>
    <xf numFmtId="202" fontId="0" fillId="0" borderId="10" xfId="42" applyNumberFormat="1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A1" sqref="A1:G1"/>
    </sheetView>
  </sheetViews>
  <sheetFormatPr defaultColWidth="9.140625" defaultRowHeight="21.75"/>
  <cols>
    <col min="1" max="1" width="7.57421875" style="1" customWidth="1"/>
    <col min="2" max="2" width="19.7109375" style="1" customWidth="1"/>
    <col min="3" max="4" width="14.28125" style="19" customWidth="1"/>
    <col min="5" max="7" width="14.28125" style="20" customWidth="1"/>
    <col min="8" max="8" width="7.57421875" style="1" hidden="1" customWidth="1"/>
    <col min="9" max="9" width="9.281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7" ht="24">
      <c r="A1" s="39" t="s">
        <v>44</v>
      </c>
      <c r="B1" s="39"/>
      <c r="C1" s="39"/>
      <c r="D1" s="39"/>
      <c r="E1" s="39"/>
      <c r="F1" s="39"/>
      <c r="G1" s="39"/>
    </row>
    <row r="2" spans="1:7" ht="24">
      <c r="A2" s="39" t="s">
        <v>0</v>
      </c>
      <c r="B2" s="39"/>
      <c r="C2" s="39"/>
      <c r="D2" s="39"/>
      <c r="E2" s="39"/>
      <c r="F2" s="39"/>
      <c r="G2" s="39"/>
    </row>
    <row r="3" spans="1:7" ht="12.75" customHeight="1">
      <c r="A3" s="22"/>
      <c r="B3" s="22"/>
      <c r="C3" s="22"/>
      <c r="D3" s="22"/>
      <c r="E3" s="22"/>
      <c r="F3" s="22"/>
      <c r="G3" s="22"/>
    </row>
    <row r="4" spans="1:8" s="5" customFormat="1" ht="24">
      <c r="A4" s="2" t="s">
        <v>1</v>
      </c>
      <c r="B4" s="2" t="s">
        <v>20</v>
      </c>
      <c r="C4" s="3" t="s">
        <v>40</v>
      </c>
      <c r="D4" s="3" t="s">
        <v>41</v>
      </c>
      <c r="E4" s="34" t="s">
        <v>17</v>
      </c>
      <c r="F4" s="35" t="s">
        <v>18</v>
      </c>
      <c r="G4" s="35" t="s">
        <v>19</v>
      </c>
      <c r="H4" s="4" t="s">
        <v>13</v>
      </c>
    </row>
    <row r="5" spans="1:8" ht="23.25" customHeight="1">
      <c r="A5" s="6">
        <v>1</v>
      </c>
      <c r="B5" s="7" t="s">
        <v>2</v>
      </c>
      <c r="C5" s="37">
        <f>7379.34+1667.98+2512</f>
        <v>11559.32</v>
      </c>
      <c r="D5" s="37">
        <v>305</v>
      </c>
      <c r="E5" s="31"/>
      <c r="F5" s="23"/>
      <c r="G5" s="23"/>
      <c r="H5" s="24"/>
    </row>
    <row r="6" spans="1:8" ht="24">
      <c r="A6" s="6">
        <v>2</v>
      </c>
      <c r="B6" s="7" t="s">
        <v>21</v>
      </c>
      <c r="C6" s="37">
        <f>8438.9+474.29</f>
        <v>8913.19</v>
      </c>
      <c r="D6" s="37">
        <v>2981</v>
      </c>
      <c r="E6" s="31"/>
      <c r="F6" s="23"/>
      <c r="G6" s="23">
        <v>80</v>
      </c>
      <c r="H6" s="25" t="e">
        <f>#REF!-G6</f>
        <v>#REF!</v>
      </c>
    </row>
    <row r="7" spans="1:8" ht="24">
      <c r="A7" s="6">
        <v>3</v>
      </c>
      <c r="B7" s="7" t="s">
        <v>22</v>
      </c>
      <c r="C7" s="37">
        <f>68.42+700</f>
        <v>768.42</v>
      </c>
      <c r="D7" s="37">
        <v>0</v>
      </c>
      <c r="E7" s="23"/>
      <c r="F7" s="23"/>
      <c r="G7" s="23"/>
      <c r="H7" s="26" t="e">
        <f>#REF!-G7</f>
        <v>#REF!</v>
      </c>
    </row>
    <row r="8" spans="1:8" ht="24">
      <c r="A8" s="6">
        <v>4</v>
      </c>
      <c r="B8" s="7" t="s">
        <v>23</v>
      </c>
      <c r="C8" s="37">
        <f>6689.2+978.5+2020</f>
        <v>9687.7</v>
      </c>
      <c r="D8" s="37">
        <v>912.28</v>
      </c>
      <c r="E8" s="23"/>
      <c r="F8" s="23"/>
      <c r="G8" s="23">
        <v>690</v>
      </c>
      <c r="H8" s="27" t="e">
        <f>#REF!-G8</f>
        <v>#REF!</v>
      </c>
    </row>
    <row r="9" spans="1:8" ht="24">
      <c r="A9" s="8">
        <v>5</v>
      </c>
      <c r="B9" s="9" t="s">
        <v>24</v>
      </c>
      <c r="C9" s="38">
        <f>336.5+60</f>
        <v>396.5</v>
      </c>
      <c r="D9" s="38">
        <v>200</v>
      </c>
      <c r="E9" s="32"/>
      <c r="F9" s="32"/>
      <c r="G9" s="23"/>
      <c r="H9" s="28" t="e">
        <f>#REF!-G9</f>
        <v>#REF!</v>
      </c>
    </row>
    <row r="10" spans="1:8" s="5" customFormat="1" ht="24">
      <c r="A10" s="6">
        <v>6</v>
      </c>
      <c r="B10" s="7" t="s">
        <v>25</v>
      </c>
      <c r="C10" s="37">
        <f>6621.15+813.52</f>
        <v>7434.67</v>
      </c>
      <c r="D10" s="37">
        <v>0</v>
      </c>
      <c r="E10" s="23"/>
      <c r="F10" s="23"/>
      <c r="G10" s="23"/>
      <c r="H10" s="10" t="e">
        <f>#REF!-G10</f>
        <v>#REF!</v>
      </c>
    </row>
    <row r="11" spans="1:8" ht="24">
      <c r="A11" s="11">
        <v>7</v>
      </c>
      <c r="B11" s="12" t="s">
        <v>26</v>
      </c>
      <c r="C11" s="37">
        <f>5981.49+608.26+1737</f>
        <v>8326.75</v>
      </c>
      <c r="D11" s="37">
        <v>247.75</v>
      </c>
      <c r="E11" s="33"/>
      <c r="F11" s="33"/>
      <c r="G11" s="23"/>
      <c r="H11" s="29" t="e">
        <f>#REF!-G11</f>
        <v>#REF!</v>
      </c>
    </row>
    <row r="12" spans="1:8" ht="24">
      <c r="A12" s="6">
        <v>8</v>
      </c>
      <c r="B12" s="7" t="s">
        <v>27</v>
      </c>
      <c r="C12" s="37">
        <f>12411.85+1747.5+3091</f>
        <v>17250.35</v>
      </c>
      <c r="D12" s="37">
        <v>1705.4</v>
      </c>
      <c r="E12" s="23"/>
      <c r="F12" s="23"/>
      <c r="G12" s="23"/>
      <c r="H12" s="27" t="e">
        <f>#REF!-G12</f>
        <v>#REF!</v>
      </c>
    </row>
    <row r="13" spans="1:8" ht="24">
      <c r="A13" s="6">
        <v>9</v>
      </c>
      <c r="B13" s="7" t="s">
        <v>28</v>
      </c>
      <c r="C13" s="37">
        <f>6090.6+347.5</f>
        <v>6438.1</v>
      </c>
      <c r="D13" s="37">
        <v>844</v>
      </c>
      <c r="E13" s="23"/>
      <c r="F13" s="23"/>
      <c r="G13" s="23">
        <v>130</v>
      </c>
      <c r="H13" s="26" t="e">
        <f>#REF!-G13</f>
        <v>#REF!</v>
      </c>
    </row>
    <row r="14" spans="1:8" ht="24">
      <c r="A14" s="6">
        <v>10</v>
      </c>
      <c r="B14" s="7" t="s">
        <v>29</v>
      </c>
      <c r="C14" s="37">
        <v>2172.2</v>
      </c>
      <c r="D14" s="37">
        <v>2172.2</v>
      </c>
      <c r="E14" s="23"/>
      <c r="F14" s="23"/>
      <c r="G14" s="23"/>
      <c r="H14" s="26" t="e">
        <f>#REF!-G14</f>
        <v>#REF!</v>
      </c>
    </row>
    <row r="15" spans="1:8" ht="24">
      <c r="A15" s="6">
        <v>11</v>
      </c>
      <c r="B15" s="7" t="s">
        <v>30</v>
      </c>
      <c r="C15" s="37">
        <f>12619.92+817.78+2775</f>
        <v>16212.7</v>
      </c>
      <c r="D15" s="37">
        <v>1727.91</v>
      </c>
      <c r="E15" s="23"/>
      <c r="F15" s="23"/>
      <c r="G15" s="23">
        <v>860</v>
      </c>
      <c r="H15" s="30" t="e">
        <f>#REF!-G15</f>
        <v>#REF!</v>
      </c>
    </row>
    <row r="16" spans="1:8" ht="24">
      <c r="A16" s="6">
        <v>12</v>
      </c>
      <c r="B16" s="7" t="s">
        <v>31</v>
      </c>
      <c r="C16" s="37">
        <v>0</v>
      </c>
      <c r="D16" s="37">
        <v>0</v>
      </c>
      <c r="E16" s="23"/>
      <c r="F16" s="23"/>
      <c r="G16" s="23">
        <v>2174</v>
      </c>
      <c r="H16" s="27" t="e">
        <f>#REF!-G16</f>
        <v>#REF!</v>
      </c>
    </row>
    <row r="17" spans="1:8" ht="24">
      <c r="A17" s="6">
        <v>13</v>
      </c>
      <c r="B17" s="7" t="s">
        <v>32</v>
      </c>
      <c r="C17" s="37">
        <f>6808.92+2474</f>
        <v>9282.92</v>
      </c>
      <c r="D17" s="37">
        <v>1104.75</v>
      </c>
      <c r="E17" s="23"/>
      <c r="F17" s="23"/>
      <c r="G17" s="23"/>
      <c r="H17" s="27" t="e">
        <f>#REF!-G17</f>
        <v>#REF!</v>
      </c>
    </row>
    <row r="18" spans="1:8" ht="24">
      <c r="A18" s="6">
        <v>14</v>
      </c>
      <c r="B18" s="7" t="s">
        <v>33</v>
      </c>
      <c r="C18" s="37">
        <f>16139.08+3068.52+10853</f>
        <v>30060.6</v>
      </c>
      <c r="D18" s="37">
        <v>8287.5</v>
      </c>
      <c r="E18" s="23"/>
      <c r="F18" s="23"/>
      <c r="G18" s="23"/>
      <c r="H18" s="26" t="e">
        <f>#REF!-G18</f>
        <v>#REF!</v>
      </c>
    </row>
    <row r="19" spans="1:8" ht="24">
      <c r="A19" s="6">
        <v>15</v>
      </c>
      <c r="B19" s="7" t="s">
        <v>34</v>
      </c>
      <c r="C19" s="37">
        <f>6870.61+624.26+1550</f>
        <v>9044.869999999999</v>
      </c>
      <c r="D19" s="37">
        <v>1333.69</v>
      </c>
      <c r="E19" s="23"/>
      <c r="F19" s="23"/>
      <c r="G19" s="23">
        <v>275</v>
      </c>
      <c r="H19" s="26" t="e">
        <f>#REF!-G19</f>
        <v>#REF!</v>
      </c>
    </row>
    <row r="20" spans="1:8" ht="24">
      <c r="A20" s="6">
        <v>16</v>
      </c>
      <c r="B20" s="7" t="s">
        <v>35</v>
      </c>
      <c r="C20" s="37">
        <v>254.06</v>
      </c>
      <c r="D20" s="37">
        <v>0</v>
      </c>
      <c r="E20" s="23"/>
      <c r="F20" s="23"/>
      <c r="G20" s="23"/>
      <c r="H20" s="27" t="e">
        <f>#REF!-G20</f>
        <v>#REF!</v>
      </c>
    </row>
    <row r="21" spans="1:8" ht="24">
      <c r="A21" s="6">
        <v>17</v>
      </c>
      <c r="B21" s="7" t="s">
        <v>36</v>
      </c>
      <c r="C21" s="37">
        <v>761.78</v>
      </c>
      <c r="D21" s="37">
        <v>0</v>
      </c>
      <c r="E21" s="23"/>
      <c r="F21" s="23"/>
      <c r="G21" s="23"/>
      <c r="H21" s="26" t="e">
        <f>#REF!-G21</f>
        <v>#REF!</v>
      </c>
    </row>
    <row r="22" spans="1:8" ht="21" customHeight="1">
      <c r="A22" s="6">
        <v>18</v>
      </c>
      <c r="B22" s="7" t="s">
        <v>37</v>
      </c>
      <c r="C22" s="37">
        <v>0</v>
      </c>
      <c r="D22" s="37">
        <v>0</v>
      </c>
      <c r="E22" s="23"/>
      <c r="F22" s="23"/>
      <c r="G22" s="23"/>
      <c r="H22" s="26" t="e">
        <f>#REF!-G22</f>
        <v>#REF!</v>
      </c>
    </row>
    <row r="23" spans="1:8" ht="24">
      <c r="A23" s="6">
        <v>19</v>
      </c>
      <c r="B23" s="7" t="s">
        <v>38</v>
      </c>
      <c r="C23" s="37">
        <v>1812</v>
      </c>
      <c r="D23" s="37">
        <v>0</v>
      </c>
      <c r="E23" s="23"/>
      <c r="F23" s="23"/>
      <c r="G23" s="23"/>
      <c r="H23" s="26" t="e">
        <f>#REF!-G23</f>
        <v>#REF!</v>
      </c>
    </row>
    <row r="24" spans="1:8" ht="24">
      <c r="A24" s="6">
        <v>20</v>
      </c>
      <c r="B24" s="7" t="s">
        <v>39</v>
      </c>
      <c r="C24" s="37">
        <f>11882.84+418.58+10823</f>
        <v>23124.42</v>
      </c>
      <c r="D24" s="37">
        <v>5685.12</v>
      </c>
      <c r="E24" s="23"/>
      <c r="F24" s="23"/>
      <c r="G24" s="23"/>
      <c r="H24" s="26" t="e">
        <f>#REF!-G24</f>
        <v>#REF!</v>
      </c>
    </row>
    <row r="25" spans="1:8" ht="0.75" customHeight="1">
      <c r="A25" s="6">
        <v>21</v>
      </c>
      <c r="B25" s="7" t="s">
        <v>10</v>
      </c>
      <c r="C25" s="36"/>
      <c r="D25" s="36"/>
      <c r="E25" s="13"/>
      <c r="F25" s="13"/>
      <c r="G25" s="23">
        <f>SUM(J25:J25)</f>
        <v>0</v>
      </c>
      <c r="H25" s="26" t="e">
        <f>#REF!-G25</f>
        <v>#REF!</v>
      </c>
    </row>
    <row r="26" spans="1:8" ht="24" hidden="1">
      <c r="A26" s="6">
        <v>22</v>
      </c>
      <c r="B26" s="7" t="s">
        <v>6</v>
      </c>
      <c r="C26" s="36"/>
      <c r="D26" s="36"/>
      <c r="E26" s="13"/>
      <c r="F26" s="13"/>
      <c r="G26" s="23">
        <f>SUM(J26:J26)</f>
        <v>0</v>
      </c>
      <c r="H26" s="26" t="e">
        <f>#REF!-G26</f>
        <v>#REF!</v>
      </c>
    </row>
    <row r="27" spans="1:8" ht="24" hidden="1">
      <c r="A27" s="6">
        <v>23</v>
      </c>
      <c r="B27" s="7" t="s">
        <v>8</v>
      </c>
      <c r="C27" s="36"/>
      <c r="D27" s="36"/>
      <c r="E27" s="13"/>
      <c r="F27" s="13"/>
      <c r="G27" s="23">
        <f>SUM(J27:J27)</f>
        <v>0</v>
      </c>
      <c r="H27" s="26" t="e">
        <f>#REF!-G27</f>
        <v>#REF!</v>
      </c>
    </row>
    <row r="28" spans="1:8" ht="24" hidden="1">
      <c r="A28" s="6">
        <v>24</v>
      </c>
      <c r="B28" s="7" t="s">
        <v>7</v>
      </c>
      <c r="C28" s="36"/>
      <c r="D28" s="36"/>
      <c r="E28" s="13"/>
      <c r="F28" s="13"/>
      <c r="G28" s="23">
        <f>SUM(J28:J28)</f>
        <v>0</v>
      </c>
      <c r="H28" s="26" t="e">
        <f>#REF!-G28</f>
        <v>#REF!</v>
      </c>
    </row>
    <row r="29" spans="1:8" ht="24" hidden="1">
      <c r="A29" s="6">
        <v>25</v>
      </c>
      <c r="B29" s="7" t="s">
        <v>9</v>
      </c>
      <c r="C29" s="36"/>
      <c r="D29" s="36"/>
      <c r="E29" s="13"/>
      <c r="F29" s="13"/>
      <c r="G29" s="23">
        <f>SUM(J29:J29)</f>
        <v>0</v>
      </c>
      <c r="H29" s="26" t="e">
        <f>#REF!-G29</f>
        <v>#REF!</v>
      </c>
    </row>
    <row r="30" spans="1:11" s="17" customFormat="1" ht="24.75" thickBot="1">
      <c r="A30" s="14"/>
      <c r="B30" s="15" t="s">
        <v>3</v>
      </c>
      <c r="C30" s="16">
        <f aca="true" t="shared" si="0" ref="C30:H30">SUM(C5:C29)</f>
        <v>163500.55</v>
      </c>
      <c r="D30" s="16">
        <f t="shared" si="0"/>
        <v>27506.6</v>
      </c>
      <c r="E30" s="16">
        <f t="shared" si="0"/>
        <v>0</v>
      </c>
      <c r="F30" s="16">
        <f t="shared" si="0"/>
        <v>0</v>
      </c>
      <c r="G30" s="16">
        <f t="shared" si="0"/>
        <v>4209</v>
      </c>
      <c r="H30" s="27" t="e">
        <f t="shared" si="0"/>
        <v>#REF!</v>
      </c>
      <c r="K30" s="1"/>
    </row>
    <row r="31" spans="1:7" ht="24" hidden="1">
      <c r="A31" s="18" t="s">
        <v>4</v>
      </c>
      <c r="B31" s="1" t="s">
        <v>5</v>
      </c>
      <c r="F31" s="21"/>
      <c r="G31" s="21"/>
    </row>
    <row r="32" spans="1:7" ht="24" hidden="1">
      <c r="A32" s="1" t="s">
        <v>11</v>
      </c>
      <c r="F32" s="13"/>
      <c r="G32" s="13"/>
    </row>
    <row r="33" spans="1:7" ht="24" hidden="1">
      <c r="A33" s="1" t="s">
        <v>12</v>
      </c>
      <c r="F33" s="13"/>
      <c r="G33" s="13"/>
    </row>
    <row r="34" spans="1:7" ht="24" hidden="1">
      <c r="A34" s="1" t="s">
        <v>14</v>
      </c>
      <c r="F34" s="13"/>
      <c r="G34" s="13"/>
    </row>
    <row r="35" spans="1:7" ht="24" hidden="1">
      <c r="A35" s="1" t="s">
        <v>15</v>
      </c>
      <c r="F35" s="13"/>
      <c r="G35" s="13"/>
    </row>
    <row r="36" spans="1:7" ht="24" hidden="1">
      <c r="A36" s="1" t="s">
        <v>16</v>
      </c>
      <c r="F36" s="13"/>
      <c r="G36" s="13"/>
    </row>
    <row r="38" spans="2:4" ht="24">
      <c r="B38" s="20"/>
      <c r="C38" s="20"/>
      <c r="D38" s="20"/>
    </row>
    <row r="39" spans="2:4" ht="24">
      <c r="B39" s="1" t="s">
        <v>42</v>
      </c>
      <c r="C39" s="1"/>
      <c r="D39" s="1"/>
    </row>
    <row r="40" ht="24">
      <c r="B40" s="1" t="s">
        <v>43</v>
      </c>
    </row>
  </sheetData>
  <sheetProtection/>
  <mergeCells count="2">
    <mergeCell ref="A1:G1"/>
    <mergeCell ref="A2:G2"/>
  </mergeCells>
  <printOptions/>
  <pageMargins left="0.66" right="0.4330708661417323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Windows User</cp:lastModifiedBy>
  <cp:lastPrinted>2018-04-09T08:18:42Z</cp:lastPrinted>
  <dcterms:created xsi:type="dcterms:W3CDTF">2003-06-06T06:33:10Z</dcterms:created>
  <dcterms:modified xsi:type="dcterms:W3CDTF">2018-04-09T08:20:58Z</dcterms:modified>
  <cp:category/>
  <cp:version/>
  <cp:contentType/>
  <cp:contentStatus/>
</cp:coreProperties>
</file>